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75" windowWidth="15120" windowHeight="8265"/>
  </bookViews>
  <sheets>
    <sheet name="nongaap" sheetId="1" r:id="rId1"/>
  </sheets>
  <calcPr calcId="125725"/>
</workbook>
</file>

<file path=xl/calcChain.xml><?xml version="1.0" encoding="utf-8"?>
<calcChain xmlns="http://schemas.openxmlformats.org/spreadsheetml/2006/main">
  <c r="C11" i="1"/>
  <c r="C6"/>
  <c r="C5"/>
  <c r="C14"/>
  <c r="D5"/>
  <c r="D14" s="1"/>
  <c r="E5"/>
  <c r="F5"/>
  <c r="G5"/>
  <c r="H5"/>
  <c r="I5"/>
  <c r="J5"/>
  <c r="K5"/>
  <c r="L5"/>
  <c r="L14" s="1"/>
  <c r="D6"/>
  <c r="E6"/>
  <c r="F6"/>
  <c r="G6"/>
  <c r="H6"/>
  <c r="I6"/>
  <c r="J6"/>
  <c r="K6"/>
  <c r="L6"/>
  <c r="D11"/>
  <c r="E11"/>
  <c r="F11"/>
  <c r="G12"/>
  <c r="J12"/>
  <c r="K12"/>
  <c r="L12"/>
  <c r="H14"/>
  <c r="J14" l="1"/>
  <c r="F14"/>
  <c r="I14"/>
  <c r="K14"/>
  <c r="G14"/>
  <c r="E14"/>
</calcChain>
</file>

<file path=xl/sharedStrings.xml><?xml version="1.0" encoding="utf-8"?>
<sst xmlns="http://schemas.openxmlformats.org/spreadsheetml/2006/main" count="23" uniqueCount="23">
  <si>
    <t>Adjusted EBITDA represents net income (loss) before interest income, interest expense, income taxes, depreciation, amortization, and change in fair value of warrant liabilities and stock -based compensation expense.  We have excluded the non-operating item, change in fair value of warrant liabilities, because it represents a non-cash charge that is not related to USA Technologies' (USAT) operations.  We have excluded the non-cash expenses, stock-based compensation, as it does not reflect the cash-based operations of USAT.  Adjusted EBITDA is a non-GAAP financial measure which is not required by or defined under GAAP (Generally Accepted Accounting Principles).  The presentation of this financial measure is not intended to be considered in isolation or as a substitute for the financial measured prepared and presented in accordance with GAAP, including the net income or net loss of USAT or net cash used in operating activities.  Management recognizes that non-GAAP financial measures have limitations in that they do not reflect all of the items associated with USAT's net income or net loss as determined in accordance with GAAP, and are not a substitute for or a measure of USAT's profitability or net earnings.  Adjusted EBITDA is presented because USAT believes it is useful to investors as a measure of comparative operating performance and liquidity, and because it is less  susceptible to variances in actual performance resulting from depreciation and amortization and non-cash charges for changes in fair value of warrant liabilities and stock-based compensation expense.</t>
  </si>
  <si>
    <t>Adjusted  EBITDA</t>
  </si>
  <si>
    <t>Plus intangible asset impairment</t>
  </si>
  <si>
    <t>Plus stock-based compensation</t>
  </si>
  <si>
    <t>Less change in fair value of warrant liabilities</t>
  </si>
  <si>
    <t>Plus amortization expense</t>
  </si>
  <si>
    <t>Plus depreciation expense</t>
  </si>
  <si>
    <t>Plus income tax expense</t>
  </si>
  <si>
    <t>Plus interest expenses</t>
  </si>
  <si>
    <t>Less interest income</t>
  </si>
  <si>
    <t>Net loss</t>
  </si>
  <si>
    <t>2Q FY10 12/31/2009</t>
  </si>
  <si>
    <t>3Q FY10  3/31/2010</t>
  </si>
  <si>
    <t>4Q FY10  6/30/2010</t>
  </si>
  <si>
    <t>1Q FY11 9/30/2010</t>
  </si>
  <si>
    <t>2Q FY11 12/31/2010</t>
  </si>
  <si>
    <t>3Q FY11  3/31/2011</t>
  </si>
  <si>
    <t>4Q FY11  6/30/2011</t>
  </si>
  <si>
    <t>1Q FY12 9/30/2011</t>
  </si>
  <si>
    <t>2Q FY12 12/31/2011</t>
  </si>
  <si>
    <t>Adjusted EBITDA - Non GAAP Reconciliation</t>
  </si>
  <si>
    <t>USA Technologies</t>
  </si>
  <si>
    <t>3Q FY12 3/31/2012</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</si>
</sst>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1">
    <font>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sz val="10"/>
      <color theme="1"/>
      <name val="Calibri"/>
      <family val="2"/>
    </font>
    <font>
      <b/>
      <sz val="10"/>
      <color theme="1"/>
      <name val="Calibri"/>
      <family val="2"/>
    </font>
    <font>
      <sz val="10"/>
      <name val="Calibri"/>
      <family val="2"/>
    </font>
    <font>
      <b/>
      <sz val="10"/>
      <color theme="0"/>
      <name val="Calibri"/>
      <family val="2"/>
    </font>
    <font>
      <sz val="10"/>
      <color theme="0"/>
      <name val="Calibri"/>
      <family val="2"/>
    </font>
    <font>
      <sz val="11"/>
      <color theme="1"/>
      <name val="Calibri"/>
      <family val="2"/>
    </font>
    <font>
      <b/>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2">
    <border>
      <left/>
      <right/>
      <top/>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9">
    <xf numFmtId="0" fontId="0" fillId="0" borderId="0" xfId="0"/>
    <xf numFmtId="0" fontId="3" fillId="0" borderId="0" xfId="0" applyFont="1"/>
    <xf numFmtId="0" fontId="3" fillId="2" borderId="0" xfId="0" applyFont="1" applyFill="1"/>
    <xf numFmtId="164" fontId="4" fillId="2" borderId="1" xfId="2" applyNumberFormat="1" applyFont="1" applyFill="1" applyBorder="1"/>
    <xf numFmtId="0" fontId="4" fillId="2" borderId="0" xfId="0" applyFont="1" applyFill="1"/>
    <xf numFmtId="0" fontId="5" fillId="2" borderId="0" xfId="0" applyFont="1" applyFill="1"/>
    <xf numFmtId="165" fontId="4" fillId="2" borderId="0" xfId="1" applyNumberFormat="1" applyFont="1" applyFill="1" applyBorder="1"/>
    <xf numFmtId="165" fontId="6" fillId="2" borderId="0" xfId="1" applyNumberFormat="1" applyFont="1" applyFill="1" applyBorder="1"/>
    <xf numFmtId="0" fontId="4" fillId="2" borderId="0" xfId="0" applyFont="1" applyFill="1" applyAlignment="1">
      <alignment wrapText="1"/>
    </xf>
    <xf numFmtId="164" fontId="4" fillId="2" borderId="0" xfId="2" applyNumberFormat="1" applyFont="1" applyFill="1"/>
    <xf numFmtId="14" fontId="7" fillId="3" borderId="0" xfId="0" applyNumberFormat="1" applyFont="1" applyFill="1" applyAlignment="1">
      <alignment horizontal="center" wrapText="1"/>
    </xf>
    <xf numFmtId="0" fontId="8" fillId="2" borderId="0" xfId="0" applyFont="1" applyFill="1"/>
    <xf numFmtId="0" fontId="7" fillId="3" borderId="0" xfId="0" applyFont="1" applyFill="1"/>
    <xf numFmtId="0" fontId="9" fillId="2" borderId="0" xfId="0" applyFont="1" applyFill="1"/>
    <xf numFmtId="0" fontId="0" fillId="2" borderId="0" xfId="0" applyFill="1"/>
    <xf numFmtId="0" fontId="10" fillId="0" borderId="0" xfId="0" applyFont="1"/>
    <xf numFmtId="164" fontId="4" fillId="0" borderId="1" xfId="2" applyNumberFormat="1" applyFont="1" applyFill="1" applyBorder="1"/>
    <xf numFmtId="0" fontId="2" fillId="0" borderId="0" xfId="0" applyFont="1" applyAlignment="1">
      <alignment wrapText="1"/>
    </xf>
    <xf numFmtId="0" fontId="0" fillId="0" borderId="0" xfId="0" applyAlignment="1">
      <alignment wrapText="1"/>
    </xf>
  </cellXfs>
  <cellStyles count="3">
    <cellStyle name="Comma" xfId="1" builtinId="3"/>
    <cellStyle name="Currency" xfId="2"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L16"/>
  <sheetViews>
    <sheetView tabSelected="1" workbookViewId="0">
      <selection activeCell="A4" sqref="A4:L15"/>
    </sheetView>
  </sheetViews>
  <sheetFormatPr defaultRowHeight="15"/>
  <cols>
    <col min="1" max="1" width="22" customWidth="1"/>
    <col min="2" max="2" width="1.85546875" customWidth="1"/>
    <col min="3" max="3" width="11.140625" customWidth="1"/>
    <col min="4" max="4" width="11.7109375" customWidth="1"/>
    <col min="5" max="5" width="12" customWidth="1"/>
    <col min="6" max="7" width="11.42578125" customWidth="1"/>
    <col min="8" max="8" width="11.140625" customWidth="1"/>
    <col min="9" max="10" width="11.28515625" customWidth="1"/>
    <col min="11" max="11" width="11.7109375" customWidth="1"/>
    <col min="12" max="12" width="11.5703125" customWidth="1"/>
  </cols>
  <sheetData>
    <row r="1" spans="1:12" ht="18.75">
      <c r="A1" s="15" t="s">
        <v>21</v>
      </c>
    </row>
    <row r="2" spans="1:12" ht="18.75">
      <c r="A2" s="15" t="s">
        <v>20</v>
      </c>
      <c r="B2" s="14"/>
      <c r="C2" s="14"/>
      <c r="D2" s="14"/>
      <c r="E2" s="14"/>
    </row>
    <row r="3" spans="1:12" ht="15.75" customHeight="1">
      <c r="A3" s="13"/>
      <c r="B3" s="13"/>
      <c r="C3" s="13"/>
      <c r="D3" s="13"/>
      <c r="E3" s="13"/>
    </row>
    <row r="4" spans="1:12" s="1" customFormat="1" ht="30.75" customHeight="1">
      <c r="A4" s="12"/>
      <c r="B4" s="11"/>
      <c r="C4" s="10" t="s">
        <v>22</v>
      </c>
      <c r="D4" s="10" t="s">
        <v>19</v>
      </c>
      <c r="E4" s="10" t="s">
        <v>18</v>
      </c>
      <c r="F4" s="10" t="s">
        <v>17</v>
      </c>
      <c r="G4" s="10" t="s">
        <v>16</v>
      </c>
      <c r="H4" s="10" t="s">
        <v>15</v>
      </c>
      <c r="I4" s="10" t="s">
        <v>14</v>
      </c>
      <c r="J4" s="10" t="s">
        <v>13</v>
      </c>
      <c r="K4" s="10" t="s">
        <v>12</v>
      </c>
      <c r="L4" s="10" t="s">
        <v>11</v>
      </c>
    </row>
    <row r="5" spans="1:12" s="1" customFormat="1" ht="12.75">
      <c r="A5" s="4" t="s">
        <v>10</v>
      </c>
      <c r="B5" s="4"/>
      <c r="C5" s="9">
        <f>-538618</f>
        <v>-538618</v>
      </c>
      <c r="D5" s="9">
        <f>-1821061</f>
        <v>-1821061</v>
      </c>
      <c r="E5" s="9">
        <f>-78954</f>
        <v>-78954</v>
      </c>
      <c r="F5" s="9">
        <f>-1923055</f>
        <v>-1923055</v>
      </c>
      <c r="G5" s="9">
        <f>-2514268</f>
        <v>-2514268</v>
      </c>
      <c r="H5" s="9">
        <f>-133131</f>
        <v>-133131</v>
      </c>
      <c r="I5" s="9">
        <f>-1886614</f>
        <v>-1886614</v>
      </c>
      <c r="J5" s="9">
        <f>-2089801</f>
        <v>-2089801</v>
      </c>
      <c r="K5" s="9">
        <f>-2310138</f>
        <v>-2310138</v>
      </c>
      <c r="L5" s="9">
        <f>-4245356</f>
        <v>-4245356</v>
      </c>
    </row>
    <row r="6" spans="1:12" s="1" customFormat="1" ht="12.75">
      <c r="A6" s="4" t="s">
        <v>9</v>
      </c>
      <c r="B6" s="4"/>
      <c r="C6" s="6">
        <f>-14029</f>
        <v>-14029</v>
      </c>
      <c r="D6" s="6">
        <f>-13286</f>
        <v>-13286</v>
      </c>
      <c r="E6" s="6">
        <f>-17867</f>
        <v>-17867</v>
      </c>
      <c r="F6" s="6">
        <f>-25519</f>
        <v>-25519</v>
      </c>
      <c r="G6" s="6">
        <f>-13936</f>
        <v>-13936</v>
      </c>
      <c r="H6" s="6">
        <f>-17469</f>
        <v>-17469</v>
      </c>
      <c r="I6" s="6">
        <f>-25310</f>
        <v>-25310</v>
      </c>
      <c r="J6" s="6">
        <f>-48281</f>
        <v>-48281</v>
      </c>
      <c r="K6" s="6">
        <f>-9226</f>
        <v>-9226</v>
      </c>
      <c r="L6" s="6">
        <f>-12699</f>
        <v>-12699</v>
      </c>
    </row>
    <row r="7" spans="1:12" s="1" customFormat="1" ht="12.75">
      <c r="A7" s="4" t="s">
        <v>8</v>
      </c>
      <c r="B7" s="4"/>
      <c r="C7" s="6">
        <v>10520</v>
      </c>
      <c r="D7" s="6">
        <v>49072</v>
      </c>
      <c r="E7" s="6">
        <v>11164</v>
      </c>
      <c r="F7" s="6">
        <v>3529</v>
      </c>
      <c r="G7" s="6">
        <v>9795</v>
      </c>
      <c r="H7" s="6">
        <v>9977</v>
      </c>
      <c r="I7" s="6">
        <v>12652</v>
      </c>
      <c r="J7" s="6">
        <v>12184</v>
      </c>
      <c r="K7" s="6">
        <v>18622</v>
      </c>
      <c r="L7" s="6">
        <v>9719</v>
      </c>
    </row>
    <row r="8" spans="1:12" s="1" customFormat="1" ht="12.75">
      <c r="A8" s="4" t="s">
        <v>7</v>
      </c>
      <c r="B8" s="4"/>
      <c r="C8" s="6"/>
      <c r="D8" s="6">
        <v>0</v>
      </c>
      <c r="E8" s="6">
        <v>0</v>
      </c>
      <c r="F8" s="6"/>
      <c r="G8" s="6">
        <v>0</v>
      </c>
      <c r="H8" s="6">
        <v>0</v>
      </c>
      <c r="I8" s="6">
        <v>0</v>
      </c>
      <c r="J8" s="6"/>
      <c r="K8" s="6">
        <v>0</v>
      </c>
      <c r="L8" s="6">
        <v>0</v>
      </c>
    </row>
    <row r="9" spans="1:12" s="1" customFormat="1" ht="12.75">
      <c r="A9" s="4" t="s">
        <v>6</v>
      </c>
      <c r="B9" s="4"/>
      <c r="C9" s="6">
        <v>631330</v>
      </c>
      <c r="D9" s="6">
        <v>552990</v>
      </c>
      <c r="E9" s="6">
        <v>563125</v>
      </c>
      <c r="F9" s="6">
        <v>480703</v>
      </c>
      <c r="G9" s="6">
        <v>468611</v>
      </c>
      <c r="H9" s="6">
        <v>338358</v>
      </c>
      <c r="I9" s="6">
        <v>266306</v>
      </c>
      <c r="J9" s="6">
        <v>264273</v>
      </c>
      <c r="K9" s="6">
        <v>194169</v>
      </c>
      <c r="L9" s="6">
        <v>171441</v>
      </c>
    </row>
    <row r="10" spans="1:12" s="1" customFormat="1" ht="12.75">
      <c r="A10" s="4" t="s">
        <v>5</v>
      </c>
      <c r="B10" s="4"/>
      <c r="C10" s="6">
        <v>258600</v>
      </c>
      <c r="D10" s="6">
        <v>258600</v>
      </c>
      <c r="E10" s="6">
        <v>258600</v>
      </c>
      <c r="F10" s="6">
        <v>258600</v>
      </c>
      <c r="G10" s="6">
        <v>258600</v>
      </c>
      <c r="H10" s="6">
        <v>258600</v>
      </c>
      <c r="I10" s="6">
        <v>258600</v>
      </c>
      <c r="J10" s="6">
        <v>258600</v>
      </c>
      <c r="K10" s="6">
        <v>258600</v>
      </c>
      <c r="L10" s="6">
        <v>258600</v>
      </c>
    </row>
    <row r="11" spans="1:12" s="1" customFormat="1" ht="29.25" customHeight="1">
      <c r="A11" s="8" t="s">
        <v>4</v>
      </c>
      <c r="B11" s="4"/>
      <c r="C11" s="6">
        <f>-95074</f>
        <v>-95074</v>
      </c>
      <c r="D11" s="6">
        <f>-151759</f>
        <v>-151759</v>
      </c>
      <c r="E11" s="6">
        <f>-1736609</f>
        <v>-1736609</v>
      </c>
      <c r="F11" s="6">
        <f>-35609</f>
        <v>-35609</v>
      </c>
      <c r="G11" s="7">
        <v>850740</v>
      </c>
      <c r="H11" s="6">
        <v>0</v>
      </c>
      <c r="I11" s="6">
        <v>0</v>
      </c>
      <c r="J11" s="6">
        <v>0</v>
      </c>
      <c r="K11" s="6">
        <v>0</v>
      </c>
      <c r="L11" s="6">
        <v>0</v>
      </c>
    </row>
    <row r="12" spans="1:12" s="1" customFormat="1" ht="25.5">
      <c r="A12" s="8" t="s">
        <v>3</v>
      </c>
      <c r="B12" s="4"/>
      <c r="C12" s="6">
        <v>83300</v>
      </c>
      <c r="D12" s="6">
        <v>187044</v>
      </c>
      <c r="E12" s="6">
        <v>240453</v>
      </c>
      <c r="F12" s="6">
        <v>293381</v>
      </c>
      <c r="G12" s="6">
        <f>9090+54395-8802-54395</f>
        <v>288</v>
      </c>
      <c r="H12" s="6">
        <v>-6209</v>
      </c>
      <c r="I12" s="6">
        <v>69406</v>
      </c>
      <c r="J12" s="6">
        <f>-19351</f>
        <v>-19351</v>
      </c>
      <c r="K12" s="6">
        <f>80523+69353-166661</f>
        <v>-16785</v>
      </c>
      <c r="L12" s="6">
        <f>166661-117832</f>
        <v>48829</v>
      </c>
    </row>
    <row r="13" spans="1:12" s="1" customFormat="1" ht="23.25" customHeight="1">
      <c r="A13" s="8" t="s">
        <v>2</v>
      </c>
      <c r="B13" s="4"/>
      <c r="C13" s="6"/>
      <c r="D13" s="6"/>
      <c r="E13" s="6"/>
      <c r="F13" s="6">
        <v>581900</v>
      </c>
      <c r="G13" s="6"/>
      <c r="H13" s="6"/>
      <c r="I13" s="6"/>
      <c r="J13" s="6"/>
      <c r="K13" s="6"/>
      <c r="L13" s="6"/>
    </row>
    <row r="14" spans="1:12" s="1" customFormat="1" ht="13.5" thickBot="1">
      <c r="A14" s="5" t="s">
        <v>1</v>
      </c>
      <c r="B14" s="4"/>
      <c r="C14" s="16">
        <f t="shared" ref="C14" si="0">SUM(C5:C13)</f>
        <v>336029</v>
      </c>
      <c r="D14" s="3">
        <f t="shared" ref="D14:L14" si="1">SUM(D5:D13)</f>
        <v>-938400</v>
      </c>
      <c r="E14" s="3">
        <f t="shared" si="1"/>
        <v>-760088</v>
      </c>
      <c r="F14" s="3">
        <f t="shared" si="1"/>
        <v>-366070</v>
      </c>
      <c r="G14" s="3">
        <f t="shared" si="1"/>
        <v>-940170</v>
      </c>
      <c r="H14" s="3">
        <f t="shared" si="1"/>
        <v>450126</v>
      </c>
      <c r="I14" s="3">
        <f t="shared" si="1"/>
        <v>-1304960</v>
      </c>
      <c r="J14" s="3">
        <f t="shared" si="1"/>
        <v>-1622376</v>
      </c>
      <c r="K14" s="3">
        <f t="shared" si="1"/>
        <v>-1864758</v>
      </c>
      <c r="L14" s="3">
        <f t="shared" si="1"/>
        <v>-3769466</v>
      </c>
    </row>
    <row r="15" spans="1:12" s="1" customFormat="1" ht="13.5" thickTop="1">
      <c r="A15" s="2"/>
      <c r="B15" s="2"/>
      <c r="C15" s="2"/>
      <c r="D15" s="2"/>
      <c r="E15" s="2"/>
      <c r="F15" s="2"/>
      <c r="G15" s="2"/>
      <c r="H15" s="2"/>
      <c r="I15" s="2"/>
      <c r="J15" s="2"/>
      <c r="K15" s="2"/>
      <c r="L15" s="2"/>
    </row>
    <row r="16" spans="1:12" ht="120.75" customHeight="1">
      <c r="A16" s="17" t="s">
        <v>0</v>
      </c>
      <c r="B16" s="17"/>
      <c r="C16" s="17"/>
      <c r="D16" s="17"/>
      <c r="E16" s="17"/>
      <c r="F16" s="17"/>
      <c r="G16" s="17"/>
      <c r="H16" s="17"/>
      <c r="I16" s="17"/>
      <c r="J16" s="18"/>
      <c r="K16" s="18"/>
      <c r="L16" s="18"/>
    </row>
  </sheetData>
  <mergeCells count="1">
    <mergeCell ref="A16:L16"/>
  </mergeCells>
  <pageMargins left="0.7" right="0.7" top="0.75" bottom="0.7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nongaap</vt:lpstr>
    </vt:vector>
  </TitlesOfParts>
  <Company>USA Technologies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vrosa</dc:creator>
  <cp:lastModifiedBy>vrosa</cp:lastModifiedBy>
  <dcterms:created xsi:type="dcterms:W3CDTF">2012-04-14T16:18:02Z</dcterms:created>
  <dcterms:modified xsi:type="dcterms:W3CDTF">2012-05-18T15:39:10Z</dcterms:modified>
</cp:coreProperties>
</file>